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morski dodatak" sheetId="1" state="visible" r:id="rId1"/>
    <sheet xmlns:r="http://schemas.openxmlformats.org/officeDocument/2006/relationships" name="Evidencija po danima" sheetId="2" state="visible" r:id="rId2"/>
  </sheets>
  <definedNames>
    <definedName name="_xlnm.Print_Area" localSheetId="0">'Pomorski dodatak'!$A$1:$J$33</definedName>
    <definedName name="_xlnm.Print_Area" localSheetId="1">'Evidencija po danima'!$A$1:$G$46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\ &quot;€&quot;;\-#,##0.00\ &quot;€&quot;"/>
    <numFmt numFmtId="165" formatCode="dd.mm.yyyy."/>
  </numFmts>
  <fonts count="12">
    <font>
      <name val="Calibri"/>
      <family val="2"/>
      <color theme="1"/>
      <sz val="11"/>
      <scheme val="minor"/>
    </font>
    <font>
      <name val="Calibri"/>
      <color rgb="00222222"/>
      <sz val="10"/>
    </font>
    <font>
      <name val="Calibri"/>
      <b val="1"/>
      <color rgb="00252C6B"/>
      <sz val="15"/>
    </font>
    <font>
      <name val="Calibri"/>
      <i val="1"/>
      <color rgb="006A6A6A"/>
      <sz val="9"/>
    </font>
    <font>
      <name val="Calibri"/>
      <b val="1"/>
      <color rgb="00252C6B"/>
      <sz val="9"/>
    </font>
    <font>
      <name val="Calibri"/>
      <color rgb="006A6A6A"/>
      <sz val="9"/>
    </font>
    <font>
      <name val="Calibri"/>
      <b val="1"/>
      <color rgb="00252C6B"/>
      <sz val="10"/>
    </font>
    <font>
      <name val="Calibri"/>
      <i val="1"/>
      <color rgb="00252C6B"/>
      <sz val="8"/>
    </font>
    <font>
      <name val="Calibri"/>
      <i val="1"/>
      <color rgb="006A6A6A"/>
      <sz val="8"/>
    </font>
    <font>
      <name val="Calibri"/>
      <b val="1"/>
      <color rgb="00252C6B"/>
      <sz val="14"/>
    </font>
    <font>
      <name val="Calibri"/>
      <color rgb="00FFFFFF"/>
      <sz val="9"/>
    </font>
    <font>
      <name val="Calibri"/>
      <color rgb="00222222"/>
      <sz val="9"/>
    </font>
  </fonts>
  <fills count="4">
    <fill>
      <patternFill/>
    </fill>
    <fill>
      <patternFill patternType="gray125"/>
    </fill>
    <fill>
      <patternFill patternType="solid">
        <fgColor rgb="00F5F8FD"/>
      </patternFill>
    </fill>
    <fill>
      <patternFill patternType="solid">
        <fgColor rgb="00E9EBF5"/>
      </patternFill>
    </fill>
  </fills>
  <borders count="7">
    <border>
      <left/>
      <right/>
      <top/>
      <bottom/>
      <diagonal/>
    </border>
    <border>
      <left style="thin">
        <color rgb="00D3D6E6"/>
      </left>
      <right style="thin">
        <color rgb="00D3D6E6"/>
      </right>
      <top style="thin">
        <color rgb="00D3D6E6"/>
      </top>
      <bottom style="thin">
        <color rgb="00D3D6E6"/>
      </bottom>
    </border>
    <border>
      <bottom style="thin">
        <color rgb="00D3D6E6"/>
      </bottom>
    </border>
    <border>
      <left/>
      <right/>
      <top style="thin">
        <color rgb="00D3D6E6"/>
      </top>
      <bottom/>
      <diagonal/>
    </border>
    <border>
      <left/>
      <right style="thin">
        <color rgb="00D3D6E6"/>
      </right>
      <top style="thin">
        <color rgb="00D3D6E6"/>
      </top>
      <bottom/>
      <diagonal/>
    </border>
    <border>
      <left/>
      <right/>
      <top style="thin">
        <color rgb="00D3D6E6"/>
      </top>
      <bottom style="thin">
        <color rgb="00D3D6E6"/>
      </bottom>
      <diagonal/>
    </border>
    <border>
      <left/>
      <right style="thin">
        <color rgb="00D3D6E6"/>
      </right>
      <top style="thin">
        <color rgb="00D3D6E6"/>
      </top>
      <bottom style="thin">
        <color rgb="00D3D6E6"/>
      </bottom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1" fillId="2" borderId="1" applyAlignment="1" applyProtection="1" pivotButton="0" quotePrefix="0" xfId="0">
      <alignment horizontal="left" vertical="center"/>
      <protection locked="0" hidden="0"/>
    </xf>
    <xf numFmtId="0" fontId="0" fillId="2" borderId="1" applyProtection="1" pivotButton="0" quotePrefix="0" xfId="0">
      <protection locked="0" hidden="0"/>
    </xf>
    <xf numFmtId="0" fontId="1" fillId="0" borderId="0" applyAlignment="1" pivotButton="0" quotePrefix="0" xfId="0">
      <alignment horizontal="right" vertical="center"/>
    </xf>
    <xf numFmtId="0" fontId="2" fillId="3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/>
    </xf>
    <xf numFmtId="0" fontId="1" fillId="2" borderId="1" applyAlignment="1" applyProtection="1" pivotButton="0" quotePrefix="0" xfId="0">
      <alignment horizontal="center" vertical="center"/>
      <protection locked="0" hidden="0"/>
    </xf>
    <xf numFmtId="3" fontId="1" fillId="2" borderId="1" applyAlignment="1" applyProtection="1" pivotButton="0" quotePrefix="0" xfId="0">
      <alignment horizontal="center" vertical="center"/>
      <protection locked="0" hidden="0"/>
    </xf>
    <xf numFmtId="164" fontId="1" fillId="2" borderId="1" applyAlignment="1" applyProtection="1" pivotButton="0" quotePrefix="0" xfId="0">
      <alignment horizontal="center" vertical="center"/>
      <protection locked="0" hidden="0"/>
    </xf>
    <xf numFmtId="164" fontId="1" fillId="0" borderId="1" applyAlignment="1" pivotButton="0" quotePrefix="0" xfId="0">
      <alignment horizontal="right" vertical="center"/>
    </xf>
    <xf numFmtId="0" fontId="6" fillId="3" borderId="1" applyAlignment="1" pivotButton="0" quotePrefix="0" xfId="0">
      <alignment horizontal="right" vertical="center"/>
    </xf>
    <xf numFmtId="0" fontId="0" fillId="3" borderId="1" pivotButton="0" quotePrefix="0" xfId="0"/>
    <xf numFmtId="3" fontId="6" fillId="3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left" vertical="center"/>
    </xf>
    <xf numFmtId="164" fontId="6" fillId="3" borderId="1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top" wrapText="1"/>
    </xf>
    <xf numFmtId="0" fontId="1" fillId="0" borderId="0" applyAlignment="1" pivotButton="0" quotePrefix="0" xfId="0">
      <alignment horizontal="center" vertical="center"/>
    </xf>
    <xf numFmtId="0" fontId="0" fillId="0" borderId="2" pivotButton="0" quotePrefix="0" xfId="0"/>
    <xf numFmtId="0" fontId="8" fillId="0" borderId="0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vertical="center"/>
    </xf>
    <xf numFmtId="0" fontId="0" fillId="0" borderId="5" applyProtection="1" pivotButton="0" quotePrefix="0" xfId="0">
      <protection locked="0" hidden="0"/>
    </xf>
    <xf numFmtId="0" fontId="0" fillId="0" borderId="6" applyProtection="1" pivotButton="0" quotePrefix="0" xfId="0">
      <protection locked="0" hidden="0"/>
    </xf>
    <xf numFmtId="0" fontId="0" fillId="0" borderId="5" pivotButton="0" quotePrefix="0" xfId="0"/>
    <xf numFmtId="0" fontId="0" fillId="0" borderId="6" pivotButton="0" quotePrefix="0" xfId="0"/>
    <xf numFmtId="0" fontId="9" fillId="3" borderId="1" applyAlignment="1" pivotButton="0" quotePrefix="0" xfId="0">
      <alignment horizontal="center" vertical="center"/>
    </xf>
    <xf numFmtId="0" fontId="10" fillId="0" borderId="0" pivotButton="0" quotePrefix="0" xfId="0"/>
    <xf numFmtId="0" fontId="5" fillId="0" borderId="1" applyAlignment="1" pivotButton="0" quotePrefix="0" xfId="0">
      <alignment horizontal="center" vertical="center"/>
    </xf>
    <xf numFmtId="165" fontId="11" fillId="0" borderId="1" applyAlignment="1" pivotButton="0" quotePrefix="0" xfId="0">
      <alignment horizontal="center" vertical="center"/>
    </xf>
    <xf numFmtId="0" fontId="11" fillId="0" borderId="1" applyAlignment="1" pivotButton="0" quotePrefix="0" xfId="0">
      <alignment horizontal="center" vertical="center"/>
    </xf>
    <xf numFmtId="0" fontId="11" fillId="2" borderId="1" applyAlignment="1" applyProtection="1" pivotButton="0" quotePrefix="0" xfId="0">
      <alignment horizontal="center" vertical="center"/>
      <protection locked="0" hidden="0"/>
    </xf>
    <xf numFmtId="0" fontId="11" fillId="2" borderId="1" applyAlignment="1" applyProtection="1" pivotButton="0" quotePrefix="0" xfId="0">
      <alignment horizontal="left" vertical="center"/>
      <protection locked="0" hidden="0"/>
    </xf>
    <xf numFmtId="0" fontId="6" fillId="3" borderId="1" applyAlignment="1" pivotButton="0" quotePrefix="0" xfId="0">
      <alignment horizontal="right" vertical="center"/>
    </xf>
    <xf numFmtId="3" fontId="6" fillId="3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I32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5" customWidth="1" min="2" max="2"/>
    <col width="12" customWidth="1" min="3" max="3"/>
    <col width="12" customWidth="1" min="4" max="4"/>
    <col width="24" customWidth="1" min="5" max="5"/>
    <col width="22" customWidth="1" min="6" max="6"/>
    <col width="10" customWidth="1" min="7" max="7"/>
    <col width="13" customWidth="1" min="8" max="8"/>
    <col width="12" customWidth="1" min="9" max="9"/>
    <col width="2.5" customWidth="1" min="10" max="10"/>
  </cols>
  <sheetData>
    <row r="2" ht="20" customHeight="1">
      <c r="B2" s="1" t="inlineStr">
        <is>
          <t>Tvrtka:</t>
        </is>
      </c>
      <c r="C2" s="2" t="n"/>
      <c r="D2" s="24" t="n"/>
      <c r="E2" s="25" t="n"/>
      <c r="F2" s="4" t="inlineStr">
        <is>
          <t>OIB:</t>
        </is>
      </c>
      <c r="G2" s="2" t="n"/>
      <c r="H2" s="25" t="n"/>
    </row>
    <row r="4" ht="28" customHeight="1">
      <c r="B4" s="5" t="inlineStr">
        <is>
          <t>OBRAČUN POMORSKOG DODATKA</t>
        </is>
      </c>
      <c r="C4" s="26" t="n"/>
      <c r="D4" s="26" t="n"/>
      <c r="E4" s="26" t="n"/>
      <c r="F4" s="26" t="n"/>
      <c r="G4" s="26" t="n"/>
      <c r="H4" s="26" t="n"/>
      <c r="I4" s="27" t="n"/>
    </row>
    <row r="5">
      <c r="B5" s="7" t="inlineStr">
        <is>
          <t>Evidencija dana plovidbe i obračun dodatka</t>
        </is>
      </c>
    </row>
    <row r="7" ht="20" customHeight="1">
      <c r="B7" s="1" t="inlineStr">
        <is>
          <t>Za mjesec:</t>
        </is>
      </c>
      <c r="D7" s="2" t="n"/>
      <c r="E7" s="25" t="n"/>
      <c r="F7" s="4" t="inlineStr">
        <is>
          <t>Pomorac (ime i prezime):</t>
        </is>
      </c>
      <c r="G7" s="2" t="n"/>
      <c r="H7" s="24" t="n"/>
      <c r="I7" s="25" t="n"/>
    </row>
    <row r="9" ht="28" customHeight="1">
      <c r="B9" s="8" t="inlineStr">
        <is>
          <t>R.br.</t>
        </is>
      </c>
      <c r="C9" s="8" t="inlineStr">
        <is>
          <t>Od datuma</t>
        </is>
      </c>
      <c r="D9" s="8" t="inlineStr">
        <is>
          <t>Do datuma</t>
        </is>
      </c>
      <c r="E9" s="8" t="inlineStr">
        <is>
          <t>Brod i relacija plovidbe</t>
        </is>
      </c>
      <c r="F9" s="8" t="inlineStr">
        <is>
          <t>Vrsta plovidbe</t>
        </is>
      </c>
      <c r="G9" s="8" t="inlineStr">
        <is>
          <t>Broj dana</t>
        </is>
      </c>
      <c r="H9" s="8" t="inlineStr">
        <is>
          <t>Dodatak (€/dan)</t>
        </is>
      </c>
      <c r="I9" s="8" t="inlineStr">
        <is>
          <t>Iznos (€)</t>
        </is>
      </c>
    </row>
    <row r="10" ht="18" customHeight="1">
      <c r="B10" s="30" t="n">
        <v>1</v>
      </c>
      <c r="C10" s="10" t="n"/>
      <c r="D10" s="10" t="n"/>
      <c r="E10" s="2" t="n"/>
      <c r="F10" s="2" t="n"/>
      <c r="G10" s="11" t="n"/>
      <c r="H10" s="12" t="n"/>
      <c r="I10" s="13">
        <f>IF(OR(G10="",H10=""),"",G10*H10)</f>
        <v/>
      </c>
    </row>
    <row r="11" ht="18" customHeight="1">
      <c r="B11" s="30" t="n">
        <v>2</v>
      </c>
      <c r="C11" s="10" t="n"/>
      <c r="D11" s="10" t="n"/>
      <c r="E11" s="2" t="n"/>
      <c r="F11" s="2" t="n"/>
      <c r="G11" s="11" t="n"/>
      <c r="H11" s="12" t="n"/>
      <c r="I11" s="13">
        <f>IF(OR(G11="",H11=""),"",G11*H11)</f>
        <v/>
      </c>
    </row>
    <row r="12" ht="18" customHeight="1">
      <c r="B12" s="30" t="n">
        <v>3</v>
      </c>
      <c r="C12" s="10" t="n"/>
      <c r="D12" s="10" t="n"/>
      <c r="E12" s="2" t="n"/>
      <c r="F12" s="2" t="n"/>
      <c r="G12" s="11" t="n"/>
      <c r="H12" s="12" t="n"/>
      <c r="I12" s="13">
        <f>IF(OR(G12="",H12=""),"",G12*H12)</f>
        <v/>
      </c>
    </row>
    <row r="13" ht="18" customHeight="1">
      <c r="B13" s="30" t="n">
        <v>4</v>
      </c>
      <c r="C13" s="10" t="n"/>
      <c r="D13" s="10" t="n"/>
      <c r="E13" s="2" t="n"/>
      <c r="F13" s="2" t="n"/>
      <c r="G13" s="11" t="n"/>
      <c r="H13" s="12" t="n"/>
      <c r="I13" s="13">
        <f>IF(OR(G13="",H13=""),"",G13*H13)</f>
        <v/>
      </c>
    </row>
    <row r="14" ht="18" customHeight="1">
      <c r="B14" s="30" t="n">
        <v>5</v>
      </c>
      <c r="C14" s="10" t="n"/>
      <c r="D14" s="10" t="n"/>
      <c r="E14" s="2" t="n"/>
      <c r="F14" s="2" t="n"/>
      <c r="G14" s="11" t="n"/>
      <c r="H14" s="12" t="n"/>
      <c r="I14" s="13">
        <f>IF(OR(G14="",H14=""),"",G14*H14)</f>
        <v/>
      </c>
    </row>
    <row r="15" ht="18" customHeight="1">
      <c r="B15" s="30" t="n">
        <v>6</v>
      </c>
      <c r="C15" s="10" t="n"/>
      <c r="D15" s="10" t="n"/>
      <c r="E15" s="2" t="n"/>
      <c r="F15" s="2" t="n"/>
      <c r="G15" s="11" t="n"/>
      <c r="H15" s="12" t="n"/>
      <c r="I15" s="13">
        <f>IF(OR(G15="",H15=""),"",G15*H15)</f>
        <v/>
      </c>
    </row>
    <row r="16" ht="18" customHeight="1">
      <c r="B16" s="30" t="n">
        <v>7</v>
      </c>
      <c r="C16" s="10" t="n"/>
      <c r="D16" s="10" t="n"/>
      <c r="E16" s="2" t="n"/>
      <c r="F16" s="2" t="n"/>
      <c r="G16" s="11" t="n"/>
      <c r="H16" s="12" t="n"/>
      <c r="I16" s="13">
        <f>IF(OR(G16="",H16=""),"",G16*H16)</f>
        <v/>
      </c>
    </row>
    <row r="17" ht="18" customHeight="1">
      <c r="B17" s="30" t="n">
        <v>8</v>
      </c>
      <c r="C17" s="10" t="n"/>
      <c r="D17" s="10" t="n"/>
      <c r="E17" s="2" t="n"/>
      <c r="F17" s="2" t="n"/>
      <c r="G17" s="11" t="n"/>
      <c r="H17" s="12" t="n"/>
      <c r="I17" s="13">
        <f>IF(OR(G17="",H17=""),"",G17*H17)</f>
        <v/>
      </c>
    </row>
    <row r="18" ht="18" customHeight="1">
      <c r="B18" s="30" t="n">
        <v>9</v>
      </c>
      <c r="C18" s="10" t="n"/>
      <c r="D18" s="10" t="n"/>
      <c r="E18" s="2" t="n"/>
      <c r="F18" s="2" t="n"/>
      <c r="G18" s="11" t="n"/>
      <c r="H18" s="12" t="n"/>
      <c r="I18" s="13">
        <f>IF(OR(G18="",H18=""),"",G18*H18)</f>
        <v/>
      </c>
    </row>
    <row r="19" ht="18" customHeight="1">
      <c r="B19" s="30" t="n">
        <v>10</v>
      </c>
      <c r="C19" s="10" t="n"/>
      <c r="D19" s="10" t="n"/>
      <c r="E19" s="2" t="n"/>
      <c r="F19" s="2" t="n"/>
      <c r="G19" s="11" t="n"/>
      <c r="H19" s="12" t="n"/>
      <c r="I19" s="13">
        <f>IF(OR(G19="",H19=""),"",G19*H19)</f>
        <v/>
      </c>
    </row>
    <row r="20" ht="20" customHeight="1">
      <c r="B20" s="35" t="inlineStr">
        <is>
          <t>UKUPNO:</t>
        </is>
      </c>
      <c r="C20" s="26" t="n"/>
      <c r="D20" s="26" t="n"/>
      <c r="E20" s="26" t="n"/>
      <c r="F20" s="27" t="n"/>
      <c r="G20" s="36">
        <f>IF(SUMPRODUCT(--(G10:G19&lt;&gt;""))=0,"",SUM(G10:G19))</f>
        <v/>
      </c>
      <c r="H20" s="37" t="inlineStr"/>
      <c r="I20" s="18">
        <f>IF(SUMPRODUCT(--(I10:I19&lt;&gt;""))=0,"",SUM(I10:I19))</f>
        <v/>
      </c>
    </row>
    <row r="22" ht="13" customHeight="1">
      <c r="B22" s="19" t="inlineStr">
        <is>
          <t>Napomena: neoporezivi pomorski dodatak iznosi do 40,00 € dnevno, a na brodovima međunarodne plovidbe do 60,00 € dnevno (čl. 7. Pravilnika o porezu na dohodak). U stupac Dodatak (€/dan) upisuje se 40,00 ili 60,00 ovisno o vrsti plovidbe. Pomorski dodatak za isti dan isključuje se s dnevnicama, terenskom dnevnicom i naknadom za odvojeni život.</t>
        </is>
      </c>
    </row>
    <row r="23" ht="13" customHeight="1"/>
    <row r="24" ht="13" customHeight="1"/>
    <row r="25" ht="13" customHeight="1"/>
    <row r="27" ht="20" customHeight="1">
      <c r="C27" s="4" t="inlineStr">
        <is>
          <t>U</t>
        </is>
      </c>
      <c r="D27" s="2" t="n"/>
      <c r="E27" s="25" t="n"/>
      <c r="F27" s="20" t="inlineStr">
        <is>
          <t>, dana</t>
        </is>
      </c>
      <c r="G27" s="2" t="n"/>
      <c r="H27" s="25" t="n"/>
    </row>
    <row r="29" ht="20" customHeight="1">
      <c r="C29" s="21" t="n"/>
      <c r="D29" s="21" t="n"/>
      <c r="G29" s="21" t="n"/>
      <c r="H29" s="21" t="n"/>
      <c r="I29" s="21" t="n"/>
    </row>
    <row r="30">
      <c r="C30" s="22" t="inlineStr">
        <is>
          <t>(radnik)</t>
        </is>
      </c>
      <c r="G30" s="22" t="inlineStr">
        <is>
          <t>(odgovorna osoba)</t>
        </is>
      </c>
    </row>
    <row r="32">
      <c r="B32" s="23" t="inlineStr">
        <is>
          <t>BrutoNeto.hr  •  Materijalna prava radnika (2026. godina)  •  bruto-neto.hr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4">
    <mergeCell ref="C2:E2"/>
    <mergeCell ref="D7:E7"/>
    <mergeCell ref="C30:D30"/>
    <mergeCell ref="B7:C7"/>
    <mergeCell ref="G2:H2"/>
    <mergeCell ref="B20:F20"/>
    <mergeCell ref="D27:E27"/>
    <mergeCell ref="G27:H27"/>
    <mergeCell ref="B5:I5"/>
    <mergeCell ref="G30:I30"/>
    <mergeCell ref="G7:I7"/>
    <mergeCell ref="B22:I25"/>
    <mergeCell ref="B32:I32"/>
    <mergeCell ref="B4:I4"/>
  </mergeCells>
  <pageMargins left="0.4" right="0.4" top="0.5" bottom="0.4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B2:I45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10.5" customWidth="1" min="2" max="2"/>
    <col width="13" customWidth="1" min="3" max="3"/>
    <col width="12" customWidth="1" min="4" max="4"/>
    <col width="16" customWidth="1" min="5" max="5"/>
    <col width="32" customWidth="1" min="6" max="6"/>
    <col width="2.5" customWidth="1" min="7" max="7"/>
    <col width="10" customWidth="1" min="9" max="9"/>
  </cols>
  <sheetData>
    <row r="2" ht="26" customHeight="1">
      <c r="B2" s="28" t="inlineStr">
        <is>
          <t>EVIDENCIJA DANA PLOVIDBE</t>
        </is>
      </c>
      <c r="C2" s="26" t="n"/>
      <c r="D2" s="26" t="n"/>
      <c r="E2" s="26" t="n"/>
      <c r="F2" s="27" t="n"/>
    </row>
    <row r="3">
      <c r="B3" s="7" t="inlineStr">
        <is>
          <t>Mjesečna evidencija po danima uz obračun pomorskog dodatka</t>
        </is>
      </c>
    </row>
    <row r="5" ht="20" customHeight="1">
      <c r="B5" s="1" t="inlineStr">
        <is>
          <t>Pomorac:</t>
        </is>
      </c>
      <c r="C5" s="2" t="n"/>
      <c r="D5" s="25" t="n"/>
      <c r="E5" s="4" t="inlineStr">
        <is>
          <t>Mjesec:</t>
        </is>
      </c>
      <c r="F5" s="2" t="n"/>
      <c r="I5" s="29">
        <f>IF(OR($F$5="",$F$6=""),"",IF(ISNUMBER($F$5),$F$5,IFERROR(MATCH(LEFT(LOWER(TRIM($F$5)),3),{"sij","vel","ožu","tra","svi","lip","srp","kol","ruj","lis","stu","pro"},0),MATCH(LEFT(LOWER(TRIM($F$5)),3),{"sij","vel","ozu","tra","svi","lip","srp","kol","ruj","lis","stu","pro"},0))))</f>
        <v/>
      </c>
    </row>
    <row r="6" ht="20" customHeight="1">
      <c r="E6" s="4" t="inlineStr">
        <is>
          <t>Godina:</t>
        </is>
      </c>
      <c r="F6" s="2" t="n"/>
      <c r="I6" s="29">
        <f>IF(OR($I$5="",$F$6=""),"",DAY(EOMONTH(DATE($F$6,$I$5,1),0)))</f>
        <v/>
      </c>
    </row>
    <row r="8" ht="28" customHeight="1">
      <c r="B8" s="8" t="inlineStr">
        <is>
          <t>Dan</t>
        </is>
      </c>
      <c r="C8" s="8" t="inlineStr">
        <is>
          <t>Datum</t>
        </is>
      </c>
      <c r="D8" s="8" t="inlineStr">
        <is>
          <t>Dan u tjednu</t>
        </is>
      </c>
      <c r="E8" s="8" t="inlineStr">
        <is>
          <t>Plovidba (upišite X)</t>
        </is>
      </c>
      <c r="F8" s="8" t="inlineStr">
        <is>
          <t>Napomena</t>
        </is>
      </c>
    </row>
    <row r="9" ht="15.5" customHeight="1">
      <c r="B9" s="30" t="n">
        <v>1</v>
      </c>
      <c r="C9" s="31">
        <f>IF(OR($I$5="",$I$6=""),"",IF(1&gt;$I$6,"",DATE($F$6,$I$5,1)))</f>
        <v/>
      </c>
      <c r="D9" s="32">
        <f>IF(C9="","",CHOOSE(WEEKDAY(C9,2),"pon","uto","sri","čet","pet","sub","ned"))</f>
        <v/>
      </c>
      <c r="E9" s="33" t="n"/>
      <c r="F9" s="34" t="n"/>
    </row>
    <row r="10" ht="15.5" customHeight="1">
      <c r="B10" s="30" t="n">
        <v>2</v>
      </c>
      <c r="C10" s="31">
        <f>IF(OR($I$5="",$I$6=""),"",IF(2&gt;$I$6,"",DATE($F$6,$I$5,2)))</f>
        <v/>
      </c>
      <c r="D10" s="32">
        <f>IF(C10="","",CHOOSE(WEEKDAY(C10,2),"pon","uto","sri","čet","pet","sub","ned"))</f>
        <v/>
      </c>
      <c r="E10" s="33" t="n"/>
      <c r="F10" s="34" t="n"/>
    </row>
    <row r="11" ht="15.5" customHeight="1">
      <c r="B11" s="30" t="n">
        <v>3</v>
      </c>
      <c r="C11" s="31">
        <f>IF(OR($I$5="",$I$6=""),"",IF(3&gt;$I$6,"",DATE($F$6,$I$5,3)))</f>
        <v/>
      </c>
      <c r="D11" s="32">
        <f>IF(C11="","",CHOOSE(WEEKDAY(C11,2),"pon","uto","sri","čet","pet","sub","ned"))</f>
        <v/>
      </c>
      <c r="E11" s="33" t="n"/>
      <c r="F11" s="34" t="n"/>
    </row>
    <row r="12" ht="15.5" customHeight="1">
      <c r="B12" s="30" t="n">
        <v>4</v>
      </c>
      <c r="C12" s="31">
        <f>IF(OR($I$5="",$I$6=""),"",IF(4&gt;$I$6,"",DATE($F$6,$I$5,4)))</f>
        <v/>
      </c>
      <c r="D12" s="32">
        <f>IF(C12="","",CHOOSE(WEEKDAY(C12,2),"pon","uto","sri","čet","pet","sub","ned"))</f>
        <v/>
      </c>
      <c r="E12" s="33" t="n"/>
      <c r="F12" s="34" t="n"/>
    </row>
    <row r="13" ht="15.5" customHeight="1">
      <c r="B13" s="30" t="n">
        <v>5</v>
      </c>
      <c r="C13" s="31">
        <f>IF(OR($I$5="",$I$6=""),"",IF(5&gt;$I$6,"",DATE($F$6,$I$5,5)))</f>
        <v/>
      </c>
      <c r="D13" s="32">
        <f>IF(C13="","",CHOOSE(WEEKDAY(C13,2),"pon","uto","sri","čet","pet","sub","ned"))</f>
        <v/>
      </c>
      <c r="E13" s="33" t="n"/>
      <c r="F13" s="34" t="n"/>
    </row>
    <row r="14" ht="15.5" customHeight="1">
      <c r="B14" s="30" t="n">
        <v>6</v>
      </c>
      <c r="C14" s="31">
        <f>IF(OR($I$5="",$I$6=""),"",IF(6&gt;$I$6,"",DATE($F$6,$I$5,6)))</f>
        <v/>
      </c>
      <c r="D14" s="32">
        <f>IF(C14="","",CHOOSE(WEEKDAY(C14,2),"pon","uto","sri","čet","pet","sub","ned"))</f>
        <v/>
      </c>
      <c r="E14" s="33" t="n"/>
      <c r="F14" s="34" t="n"/>
    </row>
    <row r="15" ht="15.5" customHeight="1">
      <c r="B15" s="30" t="n">
        <v>7</v>
      </c>
      <c r="C15" s="31">
        <f>IF(OR($I$5="",$I$6=""),"",IF(7&gt;$I$6,"",DATE($F$6,$I$5,7)))</f>
        <v/>
      </c>
      <c r="D15" s="32">
        <f>IF(C15="","",CHOOSE(WEEKDAY(C15,2),"pon","uto","sri","čet","pet","sub","ned"))</f>
        <v/>
      </c>
      <c r="E15" s="33" t="n"/>
      <c r="F15" s="34" t="n"/>
    </row>
    <row r="16" ht="15.5" customHeight="1">
      <c r="B16" s="30" t="n">
        <v>8</v>
      </c>
      <c r="C16" s="31">
        <f>IF(OR($I$5="",$I$6=""),"",IF(8&gt;$I$6,"",DATE($F$6,$I$5,8)))</f>
        <v/>
      </c>
      <c r="D16" s="32">
        <f>IF(C16="","",CHOOSE(WEEKDAY(C16,2),"pon","uto","sri","čet","pet","sub","ned"))</f>
        <v/>
      </c>
      <c r="E16" s="33" t="n"/>
      <c r="F16" s="34" t="n"/>
    </row>
    <row r="17" ht="15.5" customHeight="1">
      <c r="B17" s="30" t="n">
        <v>9</v>
      </c>
      <c r="C17" s="31">
        <f>IF(OR($I$5="",$I$6=""),"",IF(9&gt;$I$6,"",DATE($F$6,$I$5,9)))</f>
        <v/>
      </c>
      <c r="D17" s="32">
        <f>IF(C17="","",CHOOSE(WEEKDAY(C17,2),"pon","uto","sri","čet","pet","sub","ned"))</f>
        <v/>
      </c>
      <c r="E17" s="33" t="n"/>
      <c r="F17" s="34" t="n"/>
    </row>
    <row r="18" ht="15.5" customHeight="1">
      <c r="B18" s="30" t="n">
        <v>10</v>
      </c>
      <c r="C18" s="31">
        <f>IF(OR($I$5="",$I$6=""),"",IF(10&gt;$I$6,"",DATE($F$6,$I$5,10)))</f>
        <v/>
      </c>
      <c r="D18" s="32">
        <f>IF(C18="","",CHOOSE(WEEKDAY(C18,2),"pon","uto","sri","čet","pet","sub","ned"))</f>
        <v/>
      </c>
      <c r="E18" s="33" t="n"/>
      <c r="F18" s="34" t="n"/>
    </row>
    <row r="19" ht="15.5" customHeight="1">
      <c r="B19" s="30" t="n">
        <v>11</v>
      </c>
      <c r="C19" s="31">
        <f>IF(OR($I$5="",$I$6=""),"",IF(11&gt;$I$6,"",DATE($F$6,$I$5,11)))</f>
        <v/>
      </c>
      <c r="D19" s="32">
        <f>IF(C19="","",CHOOSE(WEEKDAY(C19,2),"pon","uto","sri","čet","pet","sub","ned"))</f>
        <v/>
      </c>
      <c r="E19" s="33" t="n"/>
      <c r="F19" s="34" t="n"/>
    </row>
    <row r="20" ht="15.5" customHeight="1">
      <c r="B20" s="30" t="n">
        <v>12</v>
      </c>
      <c r="C20" s="31">
        <f>IF(OR($I$5="",$I$6=""),"",IF(12&gt;$I$6,"",DATE($F$6,$I$5,12)))</f>
        <v/>
      </c>
      <c r="D20" s="32">
        <f>IF(C20="","",CHOOSE(WEEKDAY(C20,2),"pon","uto","sri","čet","pet","sub","ned"))</f>
        <v/>
      </c>
      <c r="E20" s="33" t="n"/>
      <c r="F20" s="34" t="n"/>
    </row>
    <row r="21" ht="15.5" customHeight="1">
      <c r="B21" s="30" t="n">
        <v>13</v>
      </c>
      <c r="C21" s="31">
        <f>IF(OR($I$5="",$I$6=""),"",IF(13&gt;$I$6,"",DATE($F$6,$I$5,13)))</f>
        <v/>
      </c>
      <c r="D21" s="32">
        <f>IF(C21="","",CHOOSE(WEEKDAY(C21,2),"pon","uto","sri","čet","pet","sub","ned"))</f>
        <v/>
      </c>
      <c r="E21" s="33" t="n"/>
      <c r="F21" s="34" t="n"/>
    </row>
    <row r="22" ht="15.5" customHeight="1">
      <c r="B22" s="30" t="n">
        <v>14</v>
      </c>
      <c r="C22" s="31">
        <f>IF(OR($I$5="",$I$6=""),"",IF(14&gt;$I$6,"",DATE($F$6,$I$5,14)))</f>
        <v/>
      </c>
      <c r="D22" s="32">
        <f>IF(C22="","",CHOOSE(WEEKDAY(C22,2),"pon","uto","sri","čet","pet","sub","ned"))</f>
        <v/>
      </c>
      <c r="E22" s="33" t="n"/>
      <c r="F22" s="34" t="n"/>
    </row>
    <row r="23" ht="15.5" customHeight="1">
      <c r="B23" s="30" t="n">
        <v>15</v>
      </c>
      <c r="C23" s="31">
        <f>IF(OR($I$5="",$I$6=""),"",IF(15&gt;$I$6,"",DATE($F$6,$I$5,15)))</f>
        <v/>
      </c>
      <c r="D23" s="32">
        <f>IF(C23="","",CHOOSE(WEEKDAY(C23,2),"pon","uto","sri","čet","pet","sub","ned"))</f>
        <v/>
      </c>
      <c r="E23" s="33" t="n"/>
      <c r="F23" s="34" t="n"/>
    </row>
    <row r="24" ht="15.5" customHeight="1">
      <c r="B24" s="30" t="n">
        <v>16</v>
      </c>
      <c r="C24" s="31">
        <f>IF(OR($I$5="",$I$6=""),"",IF(16&gt;$I$6,"",DATE($F$6,$I$5,16)))</f>
        <v/>
      </c>
      <c r="D24" s="32">
        <f>IF(C24="","",CHOOSE(WEEKDAY(C24,2),"pon","uto","sri","čet","pet","sub","ned"))</f>
        <v/>
      </c>
      <c r="E24" s="33" t="n"/>
      <c r="F24" s="34" t="n"/>
    </row>
    <row r="25" ht="15.5" customHeight="1">
      <c r="B25" s="30" t="n">
        <v>17</v>
      </c>
      <c r="C25" s="31">
        <f>IF(OR($I$5="",$I$6=""),"",IF(17&gt;$I$6,"",DATE($F$6,$I$5,17)))</f>
        <v/>
      </c>
      <c r="D25" s="32">
        <f>IF(C25="","",CHOOSE(WEEKDAY(C25,2),"pon","uto","sri","čet","pet","sub","ned"))</f>
        <v/>
      </c>
      <c r="E25" s="33" t="n"/>
      <c r="F25" s="34" t="n"/>
    </row>
    <row r="26" ht="15.5" customHeight="1">
      <c r="B26" s="30" t="n">
        <v>18</v>
      </c>
      <c r="C26" s="31">
        <f>IF(OR($I$5="",$I$6=""),"",IF(18&gt;$I$6,"",DATE($F$6,$I$5,18)))</f>
        <v/>
      </c>
      <c r="D26" s="32">
        <f>IF(C26="","",CHOOSE(WEEKDAY(C26,2),"pon","uto","sri","čet","pet","sub","ned"))</f>
        <v/>
      </c>
      <c r="E26" s="33" t="n"/>
      <c r="F26" s="34" t="n"/>
    </row>
    <row r="27" ht="15.5" customHeight="1">
      <c r="B27" s="30" t="n">
        <v>19</v>
      </c>
      <c r="C27" s="31">
        <f>IF(OR($I$5="",$I$6=""),"",IF(19&gt;$I$6,"",DATE($F$6,$I$5,19)))</f>
        <v/>
      </c>
      <c r="D27" s="32">
        <f>IF(C27="","",CHOOSE(WEEKDAY(C27,2),"pon","uto","sri","čet","pet","sub","ned"))</f>
        <v/>
      </c>
      <c r="E27" s="33" t="n"/>
      <c r="F27" s="34" t="n"/>
    </row>
    <row r="28" ht="15.5" customHeight="1">
      <c r="B28" s="30" t="n">
        <v>20</v>
      </c>
      <c r="C28" s="31">
        <f>IF(OR($I$5="",$I$6=""),"",IF(20&gt;$I$6,"",DATE($F$6,$I$5,20)))</f>
        <v/>
      </c>
      <c r="D28" s="32">
        <f>IF(C28="","",CHOOSE(WEEKDAY(C28,2),"pon","uto","sri","čet","pet","sub","ned"))</f>
        <v/>
      </c>
      <c r="E28" s="33" t="n"/>
      <c r="F28" s="34" t="n"/>
    </row>
    <row r="29" ht="15.5" customHeight="1">
      <c r="B29" s="30" t="n">
        <v>21</v>
      </c>
      <c r="C29" s="31">
        <f>IF(OR($I$5="",$I$6=""),"",IF(21&gt;$I$6,"",DATE($F$6,$I$5,21)))</f>
        <v/>
      </c>
      <c r="D29" s="32">
        <f>IF(C29="","",CHOOSE(WEEKDAY(C29,2),"pon","uto","sri","čet","pet","sub","ned"))</f>
        <v/>
      </c>
      <c r="E29" s="33" t="n"/>
      <c r="F29" s="34" t="n"/>
    </row>
    <row r="30" ht="15.5" customHeight="1">
      <c r="B30" s="30" t="n">
        <v>22</v>
      </c>
      <c r="C30" s="31">
        <f>IF(OR($I$5="",$I$6=""),"",IF(22&gt;$I$6,"",DATE($F$6,$I$5,22)))</f>
        <v/>
      </c>
      <c r="D30" s="32">
        <f>IF(C30="","",CHOOSE(WEEKDAY(C30,2),"pon","uto","sri","čet","pet","sub","ned"))</f>
        <v/>
      </c>
      <c r="E30" s="33" t="n"/>
      <c r="F30" s="34" t="n"/>
    </row>
    <row r="31" ht="15.5" customHeight="1">
      <c r="B31" s="30" t="n">
        <v>23</v>
      </c>
      <c r="C31" s="31">
        <f>IF(OR($I$5="",$I$6=""),"",IF(23&gt;$I$6,"",DATE($F$6,$I$5,23)))</f>
        <v/>
      </c>
      <c r="D31" s="32">
        <f>IF(C31="","",CHOOSE(WEEKDAY(C31,2),"pon","uto","sri","čet","pet","sub","ned"))</f>
        <v/>
      </c>
      <c r="E31" s="33" t="n"/>
      <c r="F31" s="34" t="n"/>
    </row>
    <row r="32" ht="15.5" customHeight="1">
      <c r="B32" s="30" t="n">
        <v>24</v>
      </c>
      <c r="C32" s="31">
        <f>IF(OR($I$5="",$I$6=""),"",IF(24&gt;$I$6,"",DATE($F$6,$I$5,24)))</f>
        <v/>
      </c>
      <c r="D32" s="32">
        <f>IF(C32="","",CHOOSE(WEEKDAY(C32,2),"pon","uto","sri","čet","pet","sub","ned"))</f>
        <v/>
      </c>
      <c r="E32" s="33" t="n"/>
      <c r="F32" s="34" t="n"/>
    </row>
    <row r="33" ht="15.5" customHeight="1">
      <c r="B33" s="30" t="n">
        <v>25</v>
      </c>
      <c r="C33" s="31">
        <f>IF(OR($I$5="",$I$6=""),"",IF(25&gt;$I$6,"",DATE($F$6,$I$5,25)))</f>
        <v/>
      </c>
      <c r="D33" s="32">
        <f>IF(C33="","",CHOOSE(WEEKDAY(C33,2),"pon","uto","sri","čet","pet","sub","ned"))</f>
        <v/>
      </c>
      <c r="E33" s="33" t="n"/>
      <c r="F33" s="34" t="n"/>
    </row>
    <row r="34" ht="15.5" customHeight="1">
      <c r="B34" s="30" t="n">
        <v>26</v>
      </c>
      <c r="C34" s="31">
        <f>IF(OR($I$5="",$I$6=""),"",IF(26&gt;$I$6,"",DATE($F$6,$I$5,26)))</f>
        <v/>
      </c>
      <c r="D34" s="32">
        <f>IF(C34="","",CHOOSE(WEEKDAY(C34,2),"pon","uto","sri","čet","pet","sub","ned"))</f>
        <v/>
      </c>
      <c r="E34" s="33" t="n"/>
      <c r="F34" s="34" t="n"/>
    </row>
    <row r="35" ht="15.5" customHeight="1">
      <c r="B35" s="30" t="n">
        <v>27</v>
      </c>
      <c r="C35" s="31">
        <f>IF(OR($I$5="",$I$6=""),"",IF(27&gt;$I$6,"",DATE($F$6,$I$5,27)))</f>
        <v/>
      </c>
      <c r="D35" s="32">
        <f>IF(C35="","",CHOOSE(WEEKDAY(C35,2),"pon","uto","sri","čet","pet","sub","ned"))</f>
        <v/>
      </c>
      <c r="E35" s="33" t="n"/>
      <c r="F35" s="34" t="n"/>
    </row>
    <row r="36" ht="15.5" customHeight="1">
      <c r="B36" s="30" t="n">
        <v>28</v>
      </c>
      <c r="C36" s="31">
        <f>IF(OR($I$5="",$I$6=""),"",IF(28&gt;$I$6,"",DATE($F$6,$I$5,28)))</f>
        <v/>
      </c>
      <c r="D36" s="32">
        <f>IF(C36="","",CHOOSE(WEEKDAY(C36,2),"pon","uto","sri","čet","pet","sub","ned"))</f>
        <v/>
      </c>
      <c r="E36" s="33" t="n"/>
      <c r="F36" s="34" t="n"/>
    </row>
    <row r="37" ht="15.5" customHeight="1">
      <c r="B37" s="30" t="n">
        <v>29</v>
      </c>
      <c r="C37" s="31">
        <f>IF(OR($I$5="",$I$6=""),"",IF(29&gt;$I$6,"",DATE($F$6,$I$5,29)))</f>
        <v/>
      </c>
      <c r="D37" s="32">
        <f>IF(C37="","",CHOOSE(WEEKDAY(C37,2),"pon","uto","sri","čet","pet","sub","ned"))</f>
        <v/>
      </c>
      <c r="E37" s="33" t="n"/>
      <c r="F37" s="34" t="n"/>
    </row>
    <row r="38" ht="15.5" customHeight="1">
      <c r="B38" s="30" t="n">
        <v>30</v>
      </c>
      <c r="C38" s="31">
        <f>IF(OR($I$5="",$I$6=""),"",IF(30&gt;$I$6,"",DATE($F$6,$I$5,30)))</f>
        <v/>
      </c>
      <c r="D38" s="32">
        <f>IF(C38="","",CHOOSE(WEEKDAY(C38,2),"pon","uto","sri","čet","pet","sub","ned"))</f>
        <v/>
      </c>
      <c r="E38" s="33" t="n"/>
      <c r="F38" s="34" t="n"/>
    </row>
    <row r="39" ht="15.5" customHeight="1">
      <c r="B39" s="30" t="n">
        <v>31</v>
      </c>
      <c r="C39" s="31">
        <f>IF(OR($I$5="",$I$6=""),"",IF(31&gt;$I$6,"",DATE($F$6,$I$5,31)))</f>
        <v/>
      </c>
      <c r="D39" s="32">
        <f>IF(C39="","",CHOOSE(WEEKDAY(C39,2),"pon","uto","sri","čet","pet","sub","ned"))</f>
        <v/>
      </c>
      <c r="E39" s="33" t="n"/>
      <c r="F39" s="34" t="n"/>
    </row>
    <row r="40" ht="20" customHeight="1">
      <c r="B40" s="35" t="inlineStr">
        <is>
          <t>Dana plovidbe:</t>
        </is>
      </c>
      <c r="C40" s="26" t="n"/>
      <c r="D40" s="27" t="n"/>
      <c r="E40" s="36">
        <f>IF(SUMPRODUCT((E9:E39&lt;&gt;"")*(C9:C39&lt;&gt;""))=0,"",SUMPRODUCT((E9:E39&lt;&gt;"")*(C9:C39&lt;&gt;"")))</f>
        <v/>
      </c>
      <c r="F40" s="37" t="inlineStr"/>
    </row>
    <row r="42" ht="13" customHeight="1">
      <c r="B42" s="19" t="inlineStr">
        <is>
          <t>Upišite X (ili drugu oznaku) za svaki dan plovidbe. Mjesec se upisuje brojem (1–12) ili nazivom; datumi i dani u tjednu ispisuju se automatski. Zbroj označenih dana prenesite u stupac „Broj dana“ na listu Pomorski dodatak.</t>
        </is>
      </c>
    </row>
    <row r="43" ht="13" customHeight="1"/>
    <row r="45">
      <c r="B45" s="23" t="inlineStr">
        <is>
          <t>BrutoNeto.hr  •  Materijalna prava radnika (2026. godina)  •  bruto-neto.hr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6">
    <mergeCell ref="B2:F2"/>
    <mergeCell ref="B42:F43"/>
    <mergeCell ref="C5:D5"/>
    <mergeCell ref="B40:D40"/>
    <mergeCell ref="B3:F3"/>
    <mergeCell ref="B45:F45"/>
  </mergeCells>
  <pageMargins left="0.5" right="0.5" top="0.4" bottom="0.4" header="0.5" footer="0.5"/>
  <pageSetup orientation="portrait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2026-07-23T14:32:08Z</dcterms:created>
  <dcterms:modified xmlns:dcterms="http://purl.org/dc/terms/" xmlns:xsi="http://www.w3.org/2001/XMLSchema-instance" xsi:type="dcterms:W3CDTF">2026-07-23T15:13:15Z</dcterms:modified>
</cp:coreProperties>
</file>